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mp\"/>
    </mc:Choice>
  </mc:AlternateContent>
  <bookViews>
    <workbookView xWindow="0" yWindow="0" windowWidth="28800" windowHeight="12000"/>
  </bookViews>
  <sheets>
    <sheet name="Was darf Mais kosten 2022" sheetId="1" r:id="rId1"/>
  </sheets>
  <definedNames>
    <definedName name="_xlnm.Print_Area" localSheetId="0">'Was darf Mais kosten 2022'!$Z$1:$AD$23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  <c r="AA16" i="1"/>
  <c r="AC15" i="1"/>
  <c r="AC17" i="1" s="1"/>
  <c r="AC19" i="1" s="1"/>
  <c r="AC20" i="1" s="1"/>
  <c r="AC21" i="1" s="1"/>
  <c r="AB15" i="1"/>
  <c r="AB17" i="1" s="1"/>
  <c r="AB19" i="1" s="1"/>
  <c r="AB20" i="1" s="1"/>
  <c r="AB21" i="1" s="1"/>
  <c r="AA15" i="1"/>
  <c r="Z14" i="1"/>
  <c r="C12" i="1"/>
  <c r="B12" i="1"/>
  <c r="C11" i="1"/>
  <c r="A11" i="1"/>
  <c r="AG10" i="1"/>
  <c r="AH10" i="1" s="1"/>
  <c r="AB9" i="1"/>
  <c r="AI8" i="1"/>
  <c r="AH8" i="1"/>
  <c r="AJ8" i="1" s="1"/>
  <c r="AC7" i="1"/>
  <c r="AB7" i="1"/>
  <c r="AD7" i="1" s="1"/>
  <c r="D12" i="1" l="1"/>
  <c r="AA17" i="1"/>
  <c r="AA19" i="1" s="1"/>
  <c r="AA20" i="1" s="1"/>
  <c r="AA21" i="1" s="1"/>
  <c r="AJ9" i="1"/>
  <c r="AJ10" i="1" s="1"/>
  <c r="AD8" i="1"/>
  <c r="AD9" i="1"/>
  <c r="AI10" i="1" l="1"/>
  <c r="AJ11" i="1"/>
  <c r="B11" i="1" s="1"/>
  <c r="AC9" i="1"/>
  <c r="AD10" i="1" s="1"/>
  <c r="AB23" i="1" l="1"/>
  <c r="AC23" i="1"/>
  <c r="AA23" i="1"/>
  <c r="AB22" i="1"/>
  <c r="AC22" i="1"/>
  <c r="AA22" i="1"/>
  <c r="B15" i="1"/>
  <c r="D15" i="1" s="1"/>
  <c r="D23" i="1" s="1"/>
  <c r="D11" i="1"/>
  <c r="D22" i="1" l="1"/>
</calcChain>
</file>

<file path=xl/sharedStrings.xml><?xml version="1.0" encoding="utf-8"?>
<sst xmlns="http://schemas.openxmlformats.org/spreadsheetml/2006/main" count="59" uniqueCount="39">
  <si>
    <t>Beispiel mit</t>
  </si>
  <si>
    <t>Nur die gelben Felder abändern!</t>
  </si>
  <si>
    <t>Nassware</t>
  </si>
  <si>
    <t>Preis bei 35% Feuchte</t>
  </si>
  <si>
    <t>brutto</t>
  </si>
  <si>
    <t>So wäre es richtig gerechnet</t>
  </si>
  <si>
    <t>Ertrag/ha Feuchtware</t>
  </si>
  <si>
    <t>Wasser</t>
  </si>
  <si>
    <t>TS</t>
  </si>
  <si>
    <t>Notwendig für Gewichtsberechnung</t>
  </si>
  <si>
    <t>Feuchte bei Drusch</t>
  </si>
  <si>
    <t>%</t>
  </si>
  <si>
    <t>kg</t>
  </si>
  <si>
    <t>Preisdifferenz bei +/- 1% Feuchte</t>
  </si>
  <si>
    <t>Verlust, Fremdanteile. usw.</t>
  </si>
  <si>
    <t>Preis/dt</t>
  </si>
  <si>
    <t>Gesamt</t>
  </si>
  <si>
    <t>Trockenware</t>
  </si>
  <si>
    <t>Verlust Trockung</t>
  </si>
  <si>
    <t>Ertrag/ha</t>
  </si>
  <si>
    <t>Gewicht gesamt</t>
  </si>
  <si>
    <t>Markterlös bei 35% Kornfeuchte</t>
  </si>
  <si>
    <t>abzüglich Aufwendungen bei Drusch</t>
  </si>
  <si>
    <t>So rechnet das Lagerhaus!</t>
  </si>
  <si>
    <t>- Mähdrusch</t>
  </si>
  <si>
    <t>- Transportkosten Körner</t>
  </si>
  <si>
    <t>- Mulchen</t>
  </si>
  <si>
    <t>Unterschied %</t>
  </si>
  <si>
    <t>zuzüglich Strohwert</t>
  </si>
  <si>
    <t>Faktor</t>
  </si>
  <si>
    <t>+ Maisstroh</t>
  </si>
  <si>
    <t>Unterschied x Faktor :100</t>
  </si>
  <si>
    <t>+ evtl. Strukturschaden beim Häckseln</t>
  </si>
  <si>
    <t>1 - (Untersch. x Faktor)</t>
  </si>
  <si>
    <t>x Menge</t>
  </si>
  <si>
    <t>Unterschied in kg</t>
  </si>
  <si>
    <t>Vergleichspreis/ha (35% Feuchte), wenn als Silomais verkauft wird:</t>
  </si>
  <si>
    <t>Unterschied in %</t>
  </si>
  <si>
    <t>Was kostet 1 ha Silomais ab Feld?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</si>
</sst>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0.00&quot; kg&quot;"/>
    <numFmt numFmtId="165" formatCode="0.00&quot; dt&quot;"/>
    <numFmt numFmtId="166" formatCode="0&quot; dt&quot;"/>
    <numFmt numFmtId="167" formatCode="0.0%"/>
    <numFmt numFmtId="168" formatCode="0.0&quot; dt&quot;"/>
    <numFmt numFmtId="169" formatCode="0&quot; Ztr.&quot;"/>
    <numFmt numFmtId="170" formatCode="d/m/yy;@"/>
  </numFmts>
  <fonts count="21" x14ac:knownFonts="1">
    <font>
      <sz val="11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2"/>
      <color theme="0" tint="-0.3499862666707357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theme="0" tint="-0.14999847407452621"/>
      <name val="Arial"/>
      <family val="2"/>
    </font>
    <font>
      <sz val="16"/>
      <color rgb="FFFF0000"/>
      <name val="Arial"/>
      <family val="2"/>
    </font>
    <font>
      <sz val="12"/>
      <color theme="0" tint="-0.14999847407452621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sz val="14"/>
      <color theme="0" tint="-0.34998626667073579"/>
      <name val="Arial"/>
      <family val="2"/>
    </font>
    <font>
      <b/>
      <sz val="12"/>
      <color theme="0" tint="-0.14999847407452621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i/>
      <sz val="14"/>
      <color rgb="FFFF0000"/>
      <name val="Arial"/>
      <family val="2"/>
    </font>
    <font>
      <sz val="14"/>
      <color theme="0" tint="-0.14999847407452621"/>
      <name val="Arial"/>
      <family val="2"/>
    </font>
    <font>
      <b/>
      <sz val="12"/>
      <color rgb="FFFF0000"/>
      <name val="Arial"/>
      <family val="2"/>
    </font>
    <font>
      <sz val="10"/>
      <color theme="0" tint="-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2" applyFont="1" applyProtection="1"/>
    <xf numFmtId="0" fontId="1" fillId="0" borderId="0" xfId="2" applyProtection="1"/>
    <xf numFmtId="0" fontId="5" fillId="0" borderId="0" xfId="0" applyFont="1" applyFill="1"/>
    <xf numFmtId="0" fontId="5" fillId="0" borderId="0" xfId="2" applyFont="1" applyFill="1" applyProtection="1"/>
    <xf numFmtId="0" fontId="5" fillId="0" borderId="0" xfId="2" applyFont="1" applyProtection="1"/>
    <xf numFmtId="0" fontId="6" fillId="0" borderId="0" xfId="2" applyFont="1" applyProtection="1"/>
    <xf numFmtId="164" fontId="5" fillId="2" borderId="1" xfId="0" applyNumberFormat="1" applyFont="1" applyFill="1" applyBorder="1"/>
    <xf numFmtId="0" fontId="8" fillId="0" borderId="0" xfId="2" applyFont="1" applyProtection="1"/>
    <xf numFmtId="0" fontId="9" fillId="0" borderId="0" xfId="2" applyFont="1" applyProtection="1"/>
    <xf numFmtId="0" fontId="9" fillId="0" borderId="0" xfId="2" applyFont="1" applyAlignment="1" applyProtection="1">
      <alignment horizontal="center"/>
    </xf>
    <xf numFmtId="44" fontId="9" fillId="0" borderId="0" xfId="3" applyFont="1" applyProtection="1"/>
    <xf numFmtId="44" fontId="9" fillId="3" borderId="1" xfId="3" applyFont="1" applyFill="1" applyBorder="1" applyProtection="1">
      <protection locked="0"/>
    </xf>
    <xf numFmtId="0" fontId="9" fillId="0" borderId="0" xfId="0" applyFont="1" applyFill="1"/>
    <xf numFmtId="165" fontId="10" fillId="0" borderId="0" xfId="0" applyNumberFormat="1" applyFont="1" applyFill="1"/>
    <xf numFmtId="166" fontId="9" fillId="3" borderId="1" xfId="2" applyNumberFormat="1" applyFont="1" applyFill="1" applyBorder="1" applyProtection="1">
      <protection locked="0"/>
    </xf>
    <xf numFmtId="0" fontId="11" fillId="0" borderId="0" xfId="2" applyFont="1" applyProtection="1"/>
    <xf numFmtId="0" fontId="5" fillId="0" borderId="0" xfId="0" applyFont="1"/>
    <xf numFmtId="165" fontId="12" fillId="0" borderId="0" xfId="0" applyNumberFormat="1" applyFont="1" applyFill="1"/>
    <xf numFmtId="167" fontId="13" fillId="3" borderId="1" xfId="1" applyNumberFormat="1" applyFont="1" applyFill="1" applyBorder="1" applyProtection="1">
      <protection locked="0"/>
    </xf>
    <xf numFmtId="0" fontId="14" fillId="0" borderId="0" xfId="0" applyFont="1" applyFill="1"/>
    <xf numFmtId="0" fontId="8" fillId="0" borderId="0" xfId="0" applyFont="1" applyFill="1"/>
    <xf numFmtId="0" fontId="8" fillId="0" borderId="0" xfId="0" applyFont="1"/>
    <xf numFmtId="10" fontId="5" fillId="2" borderId="1" xfId="1" applyNumberFormat="1" applyFont="1" applyFill="1" applyBorder="1" applyProtection="1">
      <protection locked="0"/>
    </xf>
    <xf numFmtId="167" fontId="5" fillId="0" borderId="0" xfId="1" applyNumberFormat="1" applyFont="1"/>
    <xf numFmtId="164" fontId="5" fillId="0" borderId="0" xfId="0" applyNumberFormat="1" applyFont="1" applyFill="1"/>
    <xf numFmtId="0" fontId="12" fillId="0" borderId="0" xfId="0" applyFont="1" applyFill="1"/>
    <xf numFmtId="9" fontId="5" fillId="0" borderId="0" xfId="1" applyFont="1" applyFill="1"/>
    <xf numFmtId="10" fontId="8" fillId="0" borderId="1" xfId="1" applyNumberFormat="1" applyFont="1" applyFill="1" applyBorder="1" applyProtection="1">
      <protection locked="0"/>
    </xf>
    <xf numFmtId="167" fontId="8" fillId="0" borderId="0" xfId="1" applyNumberFormat="1" applyFont="1"/>
    <xf numFmtId="164" fontId="8" fillId="0" borderId="0" xfId="0" applyNumberFormat="1" applyFont="1" applyFill="1"/>
    <xf numFmtId="166" fontId="15" fillId="0" borderId="0" xfId="2" applyNumberFormat="1" applyFont="1" applyAlignment="1" applyProtection="1">
      <alignment horizontal="center"/>
    </xf>
    <xf numFmtId="44" fontId="15" fillId="0" borderId="0" xfId="3" applyFont="1" applyAlignment="1" applyProtection="1">
      <alignment horizontal="center"/>
    </xf>
    <xf numFmtId="0" fontId="11" fillId="0" borderId="0" xfId="2" applyFont="1" applyAlignment="1" applyProtection="1">
      <alignment horizontal="center"/>
    </xf>
    <xf numFmtId="164" fontId="14" fillId="0" borderId="0" xfId="0" applyNumberFormat="1" applyFont="1" applyFill="1"/>
    <xf numFmtId="9" fontId="8" fillId="0" borderId="0" xfId="1" applyFont="1" applyFill="1"/>
    <xf numFmtId="0" fontId="9" fillId="0" borderId="2" xfId="2" applyFont="1" applyBorder="1" applyProtection="1"/>
    <xf numFmtId="166" fontId="15" fillId="0" borderId="2" xfId="2" applyNumberFormat="1" applyFont="1" applyBorder="1" applyAlignment="1" applyProtection="1">
      <alignment horizontal="center"/>
    </xf>
    <xf numFmtId="0" fontId="15" fillId="0" borderId="2" xfId="2" applyFont="1" applyBorder="1" applyAlignment="1" applyProtection="1">
      <alignment horizontal="center"/>
    </xf>
    <xf numFmtId="0" fontId="11" fillId="0" borderId="0" xfId="2" applyFont="1" applyBorder="1" applyAlignment="1" applyProtection="1">
      <alignment horizontal="center"/>
    </xf>
    <xf numFmtId="164" fontId="14" fillId="4" borderId="0" xfId="0" applyNumberFormat="1" applyFont="1" applyFill="1"/>
    <xf numFmtId="164" fontId="12" fillId="0" borderId="0" xfId="0" applyNumberFormat="1" applyFont="1" applyFill="1"/>
    <xf numFmtId="168" fontId="16" fillId="0" borderId="3" xfId="2" applyNumberFormat="1" applyFont="1" applyFill="1" applyBorder="1" applyProtection="1">
      <protection locked="0"/>
    </xf>
    <xf numFmtId="44" fontId="16" fillId="0" borderId="3" xfId="3" applyFont="1" applyFill="1" applyBorder="1" applyProtection="1">
      <protection locked="0"/>
    </xf>
    <xf numFmtId="44" fontId="16" fillId="0" borderId="0" xfId="3" applyFont="1" applyProtection="1"/>
    <xf numFmtId="169" fontId="11" fillId="0" borderId="0" xfId="2" applyNumberFormat="1" applyFont="1" applyProtection="1"/>
    <xf numFmtId="9" fontId="5" fillId="0" borderId="0" xfId="1" applyFont="1" applyAlignment="1">
      <alignment horizontal="right"/>
    </xf>
    <xf numFmtId="0" fontId="17" fillId="0" borderId="0" xfId="2" applyFont="1" applyProtection="1"/>
    <xf numFmtId="166" fontId="17" fillId="0" borderId="0" xfId="2" applyNumberFormat="1" applyFont="1" applyProtection="1"/>
    <xf numFmtId="44" fontId="17" fillId="0" borderId="0" xfId="3" applyFont="1" applyProtection="1"/>
    <xf numFmtId="10" fontId="5" fillId="0" borderId="0" xfId="1" applyNumberFormat="1" applyFont="1" applyFill="1" applyBorder="1" applyProtection="1">
      <protection locked="0"/>
    </xf>
    <xf numFmtId="0" fontId="5" fillId="0" borderId="0" xfId="2" applyFont="1" applyBorder="1" applyProtection="1"/>
    <xf numFmtId="0" fontId="18" fillId="0" borderId="0" xfId="2" applyFont="1" applyProtection="1"/>
    <xf numFmtId="166" fontId="9" fillId="0" borderId="0" xfId="2" applyNumberFormat="1" applyFont="1" applyProtection="1"/>
    <xf numFmtId="0" fontId="9" fillId="0" borderId="0" xfId="2" quotePrefix="1" applyFont="1" applyProtection="1"/>
    <xf numFmtId="9" fontId="5" fillId="0" borderId="0" xfId="1" applyFont="1" applyFill="1" applyBorder="1"/>
    <xf numFmtId="10" fontId="5" fillId="0" borderId="0" xfId="1" applyNumberFormat="1" applyFont="1"/>
    <xf numFmtId="0" fontId="19" fillId="2" borderId="1" xfId="2" applyFont="1" applyFill="1" applyBorder="1" applyProtection="1"/>
    <xf numFmtId="2" fontId="5" fillId="0" borderId="0" xfId="1" applyNumberFormat="1" applyFont="1" applyProtection="1"/>
    <xf numFmtId="0" fontId="15" fillId="0" borderId="4" xfId="2" applyFont="1" applyBorder="1" applyProtection="1"/>
    <xf numFmtId="166" fontId="15" fillId="0" borderId="4" xfId="2" applyNumberFormat="1" applyFont="1" applyBorder="1" applyProtection="1"/>
    <xf numFmtId="44" fontId="15" fillId="0" borderId="4" xfId="3" applyFont="1" applyBorder="1" applyProtection="1"/>
    <xf numFmtId="164" fontId="19" fillId="4" borderId="0" xfId="0" applyNumberFormat="1" applyFont="1" applyFill="1"/>
    <xf numFmtId="10" fontId="19" fillId="0" borderId="0" xfId="1" applyNumberFormat="1" applyFont="1" applyProtection="1"/>
    <xf numFmtId="166" fontId="5" fillId="0" borderId="0" xfId="2" applyNumberFormat="1" applyFont="1" applyBorder="1" applyProtection="1"/>
    <xf numFmtId="44" fontId="5" fillId="0" borderId="0" xfId="3" applyFont="1" applyBorder="1" applyProtection="1"/>
    <xf numFmtId="170" fontId="1" fillId="0" borderId="0" xfId="2" applyNumberFormat="1" applyProtection="1"/>
    <xf numFmtId="44" fontId="1" fillId="0" borderId="0" xfId="3" applyProtection="1"/>
    <xf numFmtId="0" fontId="1" fillId="0" borderId="0" xfId="2" applyFill="1" applyProtection="1"/>
    <xf numFmtId="0" fontId="1" fillId="0" borderId="0" xfId="2" applyFont="1" applyProtection="1"/>
    <xf numFmtId="0" fontId="20" fillId="0" borderId="0" xfId="2" applyFont="1" applyProtection="1"/>
    <xf numFmtId="0" fontId="2" fillId="0" borderId="0" xfId="2" applyFont="1" applyAlignment="1" applyProtection="1">
      <alignment horizontal="center"/>
    </xf>
    <xf numFmtId="0" fontId="7" fillId="0" borderId="0" xfId="2" applyFont="1" applyAlignment="1" applyProtection="1">
      <alignment horizontal="center"/>
    </xf>
  </cellXfs>
  <cellStyles count="4">
    <cellStyle name="Euro" xfId="3"/>
    <cellStyle name="Prozent" xfId="1" builtinId="5"/>
    <cellStyle name="Standard" xfId="0" builtinId="0"/>
    <cellStyle name="Standard_Maispreis 20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workbookViewId="0">
      <selection activeCell="G16" sqref="G16"/>
    </sheetView>
  </sheetViews>
  <sheetFormatPr baseColWidth="10" defaultColWidth="10" defaultRowHeight="18" x14ac:dyDescent="0.25"/>
  <cols>
    <col min="1" max="1" width="37.5" style="2" customWidth="1"/>
    <col min="2" max="2" width="10.875" style="2" bestFit="1" customWidth="1"/>
    <col min="3" max="3" width="11.5" style="67" bestFit="1" customWidth="1"/>
    <col min="4" max="4" width="14.875" style="67" bestFit="1" customWidth="1"/>
    <col min="5" max="5" width="10.125" style="16" bestFit="1" customWidth="1"/>
    <col min="6" max="24" width="10.125" style="16" customWidth="1"/>
    <col min="25" max="25" width="11.25" style="2" customWidth="1"/>
    <col min="26" max="26" width="27.25" style="2" customWidth="1"/>
    <col min="27" max="30" width="10" style="2"/>
    <col min="31" max="31" width="5.125" style="68" customWidth="1"/>
    <col min="32" max="32" width="16" style="6" customWidth="1"/>
    <col min="33" max="36" width="10" style="6"/>
    <col min="37" max="272" width="10" style="2"/>
    <col min="273" max="273" width="38.125" style="2" customWidth="1"/>
    <col min="274" max="274" width="10.125" style="2" bestFit="1" customWidth="1"/>
    <col min="275" max="275" width="10.375" style="2" bestFit="1" customWidth="1"/>
    <col min="276" max="276" width="15.625" style="2" bestFit="1" customWidth="1"/>
    <col min="277" max="277" width="2.5" style="2" customWidth="1"/>
    <col min="278" max="278" width="11.375" style="2" bestFit="1" customWidth="1"/>
    <col min="279" max="528" width="10" style="2"/>
    <col min="529" max="529" width="38.125" style="2" customWidth="1"/>
    <col min="530" max="530" width="10.125" style="2" bestFit="1" customWidth="1"/>
    <col min="531" max="531" width="10.375" style="2" bestFit="1" customWidth="1"/>
    <col min="532" max="532" width="15.625" style="2" bestFit="1" customWidth="1"/>
    <col min="533" max="533" width="2.5" style="2" customWidth="1"/>
    <col min="534" max="534" width="11.375" style="2" bestFit="1" customWidth="1"/>
    <col min="535" max="784" width="10" style="2"/>
    <col min="785" max="785" width="38.125" style="2" customWidth="1"/>
    <col min="786" max="786" width="10.125" style="2" bestFit="1" customWidth="1"/>
    <col min="787" max="787" width="10.375" style="2" bestFit="1" customWidth="1"/>
    <col min="788" max="788" width="15.625" style="2" bestFit="1" customWidth="1"/>
    <col min="789" max="789" width="2.5" style="2" customWidth="1"/>
    <col min="790" max="790" width="11.375" style="2" bestFit="1" customWidth="1"/>
    <col min="791" max="1040" width="10" style="2"/>
    <col min="1041" max="1041" width="38.125" style="2" customWidth="1"/>
    <col min="1042" max="1042" width="10.125" style="2" bestFit="1" customWidth="1"/>
    <col min="1043" max="1043" width="10.375" style="2" bestFit="1" customWidth="1"/>
    <col min="1044" max="1044" width="15.625" style="2" bestFit="1" customWidth="1"/>
    <col min="1045" max="1045" width="2.5" style="2" customWidth="1"/>
    <col min="1046" max="1046" width="11.375" style="2" bestFit="1" customWidth="1"/>
    <col min="1047" max="1296" width="10" style="2"/>
    <col min="1297" max="1297" width="38.125" style="2" customWidth="1"/>
    <col min="1298" max="1298" width="10.125" style="2" bestFit="1" customWidth="1"/>
    <col min="1299" max="1299" width="10.375" style="2" bestFit="1" customWidth="1"/>
    <col min="1300" max="1300" width="15.625" style="2" bestFit="1" customWidth="1"/>
    <col min="1301" max="1301" width="2.5" style="2" customWidth="1"/>
    <col min="1302" max="1302" width="11.375" style="2" bestFit="1" customWidth="1"/>
    <col min="1303" max="1552" width="10" style="2"/>
    <col min="1553" max="1553" width="38.125" style="2" customWidth="1"/>
    <col min="1554" max="1554" width="10.125" style="2" bestFit="1" customWidth="1"/>
    <col min="1555" max="1555" width="10.375" style="2" bestFit="1" customWidth="1"/>
    <col min="1556" max="1556" width="15.625" style="2" bestFit="1" customWidth="1"/>
    <col min="1557" max="1557" width="2.5" style="2" customWidth="1"/>
    <col min="1558" max="1558" width="11.375" style="2" bestFit="1" customWidth="1"/>
    <col min="1559" max="1808" width="10" style="2"/>
    <col min="1809" max="1809" width="38.125" style="2" customWidth="1"/>
    <col min="1810" max="1810" width="10.125" style="2" bestFit="1" customWidth="1"/>
    <col min="1811" max="1811" width="10.375" style="2" bestFit="1" customWidth="1"/>
    <col min="1812" max="1812" width="15.625" style="2" bestFit="1" customWidth="1"/>
    <col min="1813" max="1813" width="2.5" style="2" customWidth="1"/>
    <col min="1814" max="1814" width="11.375" style="2" bestFit="1" customWidth="1"/>
    <col min="1815" max="2064" width="10" style="2"/>
    <col min="2065" max="2065" width="38.125" style="2" customWidth="1"/>
    <col min="2066" max="2066" width="10.125" style="2" bestFit="1" customWidth="1"/>
    <col min="2067" max="2067" width="10.375" style="2" bestFit="1" customWidth="1"/>
    <col min="2068" max="2068" width="15.625" style="2" bestFit="1" customWidth="1"/>
    <col min="2069" max="2069" width="2.5" style="2" customWidth="1"/>
    <col min="2070" max="2070" width="11.375" style="2" bestFit="1" customWidth="1"/>
    <col min="2071" max="2320" width="10" style="2"/>
    <col min="2321" max="2321" width="38.125" style="2" customWidth="1"/>
    <col min="2322" max="2322" width="10.125" style="2" bestFit="1" customWidth="1"/>
    <col min="2323" max="2323" width="10.375" style="2" bestFit="1" customWidth="1"/>
    <col min="2324" max="2324" width="15.625" style="2" bestFit="1" customWidth="1"/>
    <col min="2325" max="2325" width="2.5" style="2" customWidth="1"/>
    <col min="2326" max="2326" width="11.375" style="2" bestFit="1" customWidth="1"/>
    <col min="2327" max="2576" width="10" style="2"/>
    <col min="2577" max="2577" width="38.125" style="2" customWidth="1"/>
    <col min="2578" max="2578" width="10.125" style="2" bestFit="1" customWidth="1"/>
    <col min="2579" max="2579" width="10.375" style="2" bestFit="1" customWidth="1"/>
    <col min="2580" max="2580" width="15.625" style="2" bestFit="1" customWidth="1"/>
    <col min="2581" max="2581" width="2.5" style="2" customWidth="1"/>
    <col min="2582" max="2582" width="11.375" style="2" bestFit="1" customWidth="1"/>
    <col min="2583" max="2832" width="10" style="2"/>
    <col min="2833" max="2833" width="38.125" style="2" customWidth="1"/>
    <col min="2834" max="2834" width="10.125" style="2" bestFit="1" customWidth="1"/>
    <col min="2835" max="2835" width="10.375" style="2" bestFit="1" customWidth="1"/>
    <col min="2836" max="2836" width="15.625" style="2" bestFit="1" customWidth="1"/>
    <col min="2837" max="2837" width="2.5" style="2" customWidth="1"/>
    <col min="2838" max="2838" width="11.375" style="2" bestFit="1" customWidth="1"/>
    <col min="2839" max="3088" width="10" style="2"/>
    <col min="3089" max="3089" width="38.125" style="2" customWidth="1"/>
    <col min="3090" max="3090" width="10.125" style="2" bestFit="1" customWidth="1"/>
    <col min="3091" max="3091" width="10.375" style="2" bestFit="1" customWidth="1"/>
    <col min="3092" max="3092" width="15.625" style="2" bestFit="1" customWidth="1"/>
    <col min="3093" max="3093" width="2.5" style="2" customWidth="1"/>
    <col min="3094" max="3094" width="11.375" style="2" bestFit="1" customWidth="1"/>
    <col min="3095" max="3344" width="10" style="2"/>
    <col min="3345" max="3345" width="38.125" style="2" customWidth="1"/>
    <col min="3346" max="3346" width="10.125" style="2" bestFit="1" customWidth="1"/>
    <col min="3347" max="3347" width="10.375" style="2" bestFit="1" customWidth="1"/>
    <col min="3348" max="3348" width="15.625" style="2" bestFit="1" customWidth="1"/>
    <col min="3349" max="3349" width="2.5" style="2" customWidth="1"/>
    <col min="3350" max="3350" width="11.375" style="2" bestFit="1" customWidth="1"/>
    <col min="3351" max="3600" width="10" style="2"/>
    <col min="3601" max="3601" width="38.125" style="2" customWidth="1"/>
    <col min="3602" max="3602" width="10.125" style="2" bestFit="1" customWidth="1"/>
    <col min="3603" max="3603" width="10.375" style="2" bestFit="1" customWidth="1"/>
    <col min="3604" max="3604" width="15.625" style="2" bestFit="1" customWidth="1"/>
    <col min="3605" max="3605" width="2.5" style="2" customWidth="1"/>
    <col min="3606" max="3606" width="11.375" style="2" bestFit="1" customWidth="1"/>
    <col min="3607" max="3856" width="10" style="2"/>
    <col min="3857" max="3857" width="38.125" style="2" customWidth="1"/>
    <col min="3858" max="3858" width="10.125" style="2" bestFit="1" customWidth="1"/>
    <col min="3859" max="3859" width="10.375" style="2" bestFit="1" customWidth="1"/>
    <col min="3860" max="3860" width="15.625" style="2" bestFit="1" customWidth="1"/>
    <col min="3861" max="3861" width="2.5" style="2" customWidth="1"/>
    <col min="3862" max="3862" width="11.375" style="2" bestFit="1" customWidth="1"/>
    <col min="3863" max="4112" width="10" style="2"/>
    <col min="4113" max="4113" width="38.125" style="2" customWidth="1"/>
    <col min="4114" max="4114" width="10.125" style="2" bestFit="1" customWidth="1"/>
    <col min="4115" max="4115" width="10.375" style="2" bestFit="1" customWidth="1"/>
    <col min="4116" max="4116" width="15.625" style="2" bestFit="1" customWidth="1"/>
    <col min="4117" max="4117" width="2.5" style="2" customWidth="1"/>
    <col min="4118" max="4118" width="11.375" style="2" bestFit="1" customWidth="1"/>
    <col min="4119" max="4368" width="10" style="2"/>
    <col min="4369" max="4369" width="38.125" style="2" customWidth="1"/>
    <col min="4370" max="4370" width="10.125" style="2" bestFit="1" customWidth="1"/>
    <col min="4371" max="4371" width="10.375" style="2" bestFit="1" customWidth="1"/>
    <col min="4372" max="4372" width="15.625" style="2" bestFit="1" customWidth="1"/>
    <col min="4373" max="4373" width="2.5" style="2" customWidth="1"/>
    <col min="4374" max="4374" width="11.375" style="2" bestFit="1" customWidth="1"/>
    <col min="4375" max="4624" width="10" style="2"/>
    <col min="4625" max="4625" width="38.125" style="2" customWidth="1"/>
    <col min="4626" max="4626" width="10.125" style="2" bestFit="1" customWidth="1"/>
    <col min="4627" max="4627" width="10.375" style="2" bestFit="1" customWidth="1"/>
    <col min="4628" max="4628" width="15.625" style="2" bestFit="1" customWidth="1"/>
    <col min="4629" max="4629" width="2.5" style="2" customWidth="1"/>
    <col min="4630" max="4630" width="11.375" style="2" bestFit="1" customWidth="1"/>
    <col min="4631" max="4880" width="10" style="2"/>
    <col min="4881" max="4881" width="38.125" style="2" customWidth="1"/>
    <col min="4882" max="4882" width="10.125" style="2" bestFit="1" customWidth="1"/>
    <col min="4883" max="4883" width="10.375" style="2" bestFit="1" customWidth="1"/>
    <col min="4884" max="4884" width="15.625" style="2" bestFit="1" customWidth="1"/>
    <col min="4885" max="4885" width="2.5" style="2" customWidth="1"/>
    <col min="4886" max="4886" width="11.375" style="2" bestFit="1" customWidth="1"/>
    <col min="4887" max="5136" width="10" style="2"/>
    <col min="5137" max="5137" width="38.125" style="2" customWidth="1"/>
    <col min="5138" max="5138" width="10.125" style="2" bestFit="1" customWidth="1"/>
    <col min="5139" max="5139" width="10.375" style="2" bestFit="1" customWidth="1"/>
    <col min="5140" max="5140" width="15.625" style="2" bestFit="1" customWidth="1"/>
    <col min="5141" max="5141" width="2.5" style="2" customWidth="1"/>
    <col min="5142" max="5142" width="11.375" style="2" bestFit="1" customWidth="1"/>
    <col min="5143" max="5392" width="10" style="2"/>
    <col min="5393" max="5393" width="38.125" style="2" customWidth="1"/>
    <col min="5394" max="5394" width="10.125" style="2" bestFit="1" customWidth="1"/>
    <col min="5395" max="5395" width="10.375" style="2" bestFit="1" customWidth="1"/>
    <col min="5396" max="5396" width="15.625" style="2" bestFit="1" customWidth="1"/>
    <col min="5397" max="5397" width="2.5" style="2" customWidth="1"/>
    <col min="5398" max="5398" width="11.375" style="2" bestFit="1" customWidth="1"/>
    <col min="5399" max="5648" width="10" style="2"/>
    <col min="5649" max="5649" width="38.125" style="2" customWidth="1"/>
    <col min="5650" max="5650" width="10.125" style="2" bestFit="1" customWidth="1"/>
    <col min="5651" max="5651" width="10.375" style="2" bestFit="1" customWidth="1"/>
    <col min="5652" max="5652" width="15.625" style="2" bestFit="1" customWidth="1"/>
    <col min="5653" max="5653" width="2.5" style="2" customWidth="1"/>
    <col min="5654" max="5654" width="11.375" style="2" bestFit="1" customWidth="1"/>
    <col min="5655" max="5904" width="10" style="2"/>
    <col min="5905" max="5905" width="38.125" style="2" customWidth="1"/>
    <col min="5906" max="5906" width="10.125" style="2" bestFit="1" customWidth="1"/>
    <col min="5907" max="5907" width="10.375" style="2" bestFit="1" customWidth="1"/>
    <col min="5908" max="5908" width="15.625" style="2" bestFit="1" customWidth="1"/>
    <col min="5909" max="5909" width="2.5" style="2" customWidth="1"/>
    <col min="5910" max="5910" width="11.375" style="2" bestFit="1" customWidth="1"/>
    <col min="5911" max="6160" width="10" style="2"/>
    <col min="6161" max="6161" width="38.125" style="2" customWidth="1"/>
    <col min="6162" max="6162" width="10.125" style="2" bestFit="1" customWidth="1"/>
    <col min="6163" max="6163" width="10.375" style="2" bestFit="1" customWidth="1"/>
    <col min="6164" max="6164" width="15.625" style="2" bestFit="1" customWidth="1"/>
    <col min="6165" max="6165" width="2.5" style="2" customWidth="1"/>
    <col min="6166" max="6166" width="11.375" style="2" bestFit="1" customWidth="1"/>
    <col min="6167" max="6416" width="10" style="2"/>
    <col min="6417" max="6417" width="38.125" style="2" customWidth="1"/>
    <col min="6418" max="6418" width="10.125" style="2" bestFit="1" customWidth="1"/>
    <col min="6419" max="6419" width="10.375" style="2" bestFit="1" customWidth="1"/>
    <col min="6420" max="6420" width="15.625" style="2" bestFit="1" customWidth="1"/>
    <col min="6421" max="6421" width="2.5" style="2" customWidth="1"/>
    <col min="6422" max="6422" width="11.375" style="2" bestFit="1" customWidth="1"/>
    <col min="6423" max="6672" width="10" style="2"/>
    <col min="6673" max="6673" width="38.125" style="2" customWidth="1"/>
    <col min="6674" max="6674" width="10.125" style="2" bestFit="1" customWidth="1"/>
    <col min="6675" max="6675" width="10.375" style="2" bestFit="1" customWidth="1"/>
    <col min="6676" max="6676" width="15.625" style="2" bestFit="1" customWidth="1"/>
    <col min="6677" max="6677" width="2.5" style="2" customWidth="1"/>
    <col min="6678" max="6678" width="11.375" style="2" bestFit="1" customWidth="1"/>
    <col min="6679" max="6928" width="10" style="2"/>
    <col min="6929" max="6929" width="38.125" style="2" customWidth="1"/>
    <col min="6930" max="6930" width="10.125" style="2" bestFit="1" customWidth="1"/>
    <col min="6931" max="6931" width="10.375" style="2" bestFit="1" customWidth="1"/>
    <col min="6932" max="6932" width="15.625" style="2" bestFit="1" customWidth="1"/>
    <col min="6933" max="6933" width="2.5" style="2" customWidth="1"/>
    <col min="6934" max="6934" width="11.375" style="2" bestFit="1" customWidth="1"/>
    <col min="6935" max="7184" width="10" style="2"/>
    <col min="7185" max="7185" width="38.125" style="2" customWidth="1"/>
    <col min="7186" max="7186" width="10.125" style="2" bestFit="1" customWidth="1"/>
    <col min="7187" max="7187" width="10.375" style="2" bestFit="1" customWidth="1"/>
    <col min="7188" max="7188" width="15.625" style="2" bestFit="1" customWidth="1"/>
    <col min="7189" max="7189" width="2.5" style="2" customWidth="1"/>
    <col min="7190" max="7190" width="11.375" style="2" bestFit="1" customWidth="1"/>
    <col min="7191" max="7440" width="10" style="2"/>
    <col min="7441" max="7441" width="38.125" style="2" customWidth="1"/>
    <col min="7442" max="7442" width="10.125" style="2" bestFit="1" customWidth="1"/>
    <col min="7443" max="7443" width="10.375" style="2" bestFit="1" customWidth="1"/>
    <col min="7444" max="7444" width="15.625" style="2" bestFit="1" customWidth="1"/>
    <col min="7445" max="7445" width="2.5" style="2" customWidth="1"/>
    <col min="7446" max="7446" width="11.375" style="2" bestFit="1" customWidth="1"/>
    <col min="7447" max="7696" width="10" style="2"/>
    <col min="7697" max="7697" width="38.125" style="2" customWidth="1"/>
    <col min="7698" max="7698" width="10.125" style="2" bestFit="1" customWidth="1"/>
    <col min="7699" max="7699" width="10.375" style="2" bestFit="1" customWidth="1"/>
    <col min="7700" max="7700" width="15.625" style="2" bestFit="1" customWidth="1"/>
    <col min="7701" max="7701" width="2.5" style="2" customWidth="1"/>
    <col min="7702" max="7702" width="11.375" style="2" bestFit="1" customWidth="1"/>
    <col min="7703" max="7952" width="10" style="2"/>
    <col min="7953" max="7953" width="38.125" style="2" customWidth="1"/>
    <col min="7954" max="7954" width="10.125" style="2" bestFit="1" customWidth="1"/>
    <col min="7955" max="7955" width="10.375" style="2" bestFit="1" customWidth="1"/>
    <col min="7956" max="7956" width="15.625" style="2" bestFit="1" customWidth="1"/>
    <col min="7957" max="7957" width="2.5" style="2" customWidth="1"/>
    <col min="7958" max="7958" width="11.375" style="2" bestFit="1" customWidth="1"/>
    <col min="7959" max="8208" width="10" style="2"/>
    <col min="8209" max="8209" width="38.125" style="2" customWidth="1"/>
    <col min="8210" max="8210" width="10.125" style="2" bestFit="1" customWidth="1"/>
    <col min="8211" max="8211" width="10.375" style="2" bestFit="1" customWidth="1"/>
    <col min="8212" max="8212" width="15.625" style="2" bestFit="1" customWidth="1"/>
    <col min="8213" max="8213" width="2.5" style="2" customWidth="1"/>
    <col min="8214" max="8214" width="11.375" style="2" bestFit="1" customWidth="1"/>
    <col min="8215" max="8464" width="10" style="2"/>
    <col min="8465" max="8465" width="38.125" style="2" customWidth="1"/>
    <col min="8466" max="8466" width="10.125" style="2" bestFit="1" customWidth="1"/>
    <col min="8467" max="8467" width="10.375" style="2" bestFit="1" customWidth="1"/>
    <col min="8468" max="8468" width="15.625" style="2" bestFit="1" customWidth="1"/>
    <col min="8469" max="8469" width="2.5" style="2" customWidth="1"/>
    <col min="8470" max="8470" width="11.375" style="2" bestFit="1" customWidth="1"/>
    <col min="8471" max="8720" width="10" style="2"/>
    <col min="8721" max="8721" width="38.125" style="2" customWidth="1"/>
    <col min="8722" max="8722" width="10.125" style="2" bestFit="1" customWidth="1"/>
    <col min="8723" max="8723" width="10.375" style="2" bestFit="1" customWidth="1"/>
    <col min="8724" max="8724" width="15.625" style="2" bestFit="1" customWidth="1"/>
    <col min="8725" max="8725" width="2.5" style="2" customWidth="1"/>
    <col min="8726" max="8726" width="11.375" style="2" bestFit="1" customWidth="1"/>
    <col min="8727" max="8976" width="10" style="2"/>
    <col min="8977" max="8977" width="38.125" style="2" customWidth="1"/>
    <col min="8978" max="8978" width="10.125" style="2" bestFit="1" customWidth="1"/>
    <col min="8979" max="8979" width="10.375" style="2" bestFit="1" customWidth="1"/>
    <col min="8980" max="8980" width="15.625" style="2" bestFit="1" customWidth="1"/>
    <col min="8981" max="8981" width="2.5" style="2" customWidth="1"/>
    <col min="8982" max="8982" width="11.375" style="2" bestFit="1" customWidth="1"/>
    <col min="8983" max="9232" width="10" style="2"/>
    <col min="9233" max="9233" width="38.125" style="2" customWidth="1"/>
    <col min="9234" max="9234" width="10.125" style="2" bestFit="1" customWidth="1"/>
    <col min="9235" max="9235" width="10.375" style="2" bestFit="1" customWidth="1"/>
    <col min="9236" max="9236" width="15.625" style="2" bestFit="1" customWidth="1"/>
    <col min="9237" max="9237" width="2.5" style="2" customWidth="1"/>
    <col min="9238" max="9238" width="11.375" style="2" bestFit="1" customWidth="1"/>
    <col min="9239" max="9488" width="10" style="2"/>
    <col min="9489" max="9489" width="38.125" style="2" customWidth="1"/>
    <col min="9490" max="9490" width="10.125" style="2" bestFit="1" customWidth="1"/>
    <col min="9491" max="9491" width="10.375" style="2" bestFit="1" customWidth="1"/>
    <col min="9492" max="9492" width="15.625" style="2" bestFit="1" customWidth="1"/>
    <col min="9493" max="9493" width="2.5" style="2" customWidth="1"/>
    <col min="9494" max="9494" width="11.375" style="2" bestFit="1" customWidth="1"/>
    <col min="9495" max="9744" width="10" style="2"/>
    <col min="9745" max="9745" width="38.125" style="2" customWidth="1"/>
    <col min="9746" max="9746" width="10.125" style="2" bestFit="1" customWidth="1"/>
    <col min="9747" max="9747" width="10.375" style="2" bestFit="1" customWidth="1"/>
    <col min="9748" max="9748" width="15.625" style="2" bestFit="1" customWidth="1"/>
    <col min="9749" max="9749" width="2.5" style="2" customWidth="1"/>
    <col min="9750" max="9750" width="11.375" style="2" bestFit="1" customWidth="1"/>
    <col min="9751" max="10000" width="10" style="2"/>
    <col min="10001" max="10001" width="38.125" style="2" customWidth="1"/>
    <col min="10002" max="10002" width="10.125" style="2" bestFit="1" customWidth="1"/>
    <col min="10003" max="10003" width="10.375" style="2" bestFit="1" customWidth="1"/>
    <col min="10004" max="10004" width="15.625" style="2" bestFit="1" customWidth="1"/>
    <col min="10005" max="10005" width="2.5" style="2" customWidth="1"/>
    <col min="10006" max="10006" width="11.375" style="2" bestFit="1" customWidth="1"/>
    <col min="10007" max="10256" width="10" style="2"/>
    <col min="10257" max="10257" width="38.125" style="2" customWidth="1"/>
    <col min="10258" max="10258" width="10.125" style="2" bestFit="1" customWidth="1"/>
    <col min="10259" max="10259" width="10.375" style="2" bestFit="1" customWidth="1"/>
    <col min="10260" max="10260" width="15.625" style="2" bestFit="1" customWidth="1"/>
    <col min="10261" max="10261" width="2.5" style="2" customWidth="1"/>
    <col min="10262" max="10262" width="11.375" style="2" bestFit="1" customWidth="1"/>
    <col min="10263" max="10512" width="10" style="2"/>
    <col min="10513" max="10513" width="38.125" style="2" customWidth="1"/>
    <col min="10514" max="10514" width="10.125" style="2" bestFit="1" customWidth="1"/>
    <col min="10515" max="10515" width="10.375" style="2" bestFit="1" customWidth="1"/>
    <col min="10516" max="10516" width="15.625" style="2" bestFit="1" customWidth="1"/>
    <col min="10517" max="10517" width="2.5" style="2" customWidth="1"/>
    <col min="10518" max="10518" width="11.375" style="2" bestFit="1" customWidth="1"/>
    <col min="10519" max="10768" width="10" style="2"/>
    <col min="10769" max="10769" width="38.125" style="2" customWidth="1"/>
    <col min="10770" max="10770" width="10.125" style="2" bestFit="1" customWidth="1"/>
    <col min="10771" max="10771" width="10.375" style="2" bestFit="1" customWidth="1"/>
    <col min="10772" max="10772" width="15.625" style="2" bestFit="1" customWidth="1"/>
    <col min="10773" max="10773" width="2.5" style="2" customWidth="1"/>
    <col min="10774" max="10774" width="11.375" style="2" bestFit="1" customWidth="1"/>
    <col min="10775" max="11024" width="10" style="2"/>
    <col min="11025" max="11025" width="38.125" style="2" customWidth="1"/>
    <col min="11026" max="11026" width="10.125" style="2" bestFit="1" customWidth="1"/>
    <col min="11027" max="11027" width="10.375" style="2" bestFit="1" customWidth="1"/>
    <col min="11028" max="11028" width="15.625" style="2" bestFit="1" customWidth="1"/>
    <col min="11029" max="11029" width="2.5" style="2" customWidth="1"/>
    <col min="11030" max="11030" width="11.375" style="2" bestFit="1" customWidth="1"/>
    <col min="11031" max="11280" width="10" style="2"/>
    <col min="11281" max="11281" width="38.125" style="2" customWidth="1"/>
    <col min="11282" max="11282" width="10.125" style="2" bestFit="1" customWidth="1"/>
    <col min="11283" max="11283" width="10.375" style="2" bestFit="1" customWidth="1"/>
    <col min="11284" max="11284" width="15.625" style="2" bestFit="1" customWidth="1"/>
    <col min="11285" max="11285" width="2.5" style="2" customWidth="1"/>
    <col min="11286" max="11286" width="11.375" style="2" bestFit="1" customWidth="1"/>
    <col min="11287" max="11536" width="10" style="2"/>
    <col min="11537" max="11537" width="38.125" style="2" customWidth="1"/>
    <col min="11538" max="11538" width="10.125" style="2" bestFit="1" customWidth="1"/>
    <col min="11539" max="11539" width="10.375" style="2" bestFit="1" customWidth="1"/>
    <col min="11540" max="11540" width="15.625" style="2" bestFit="1" customWidth="1"/>
    <col min="11541" max="11541" width="2.5" style="2" customWidth="1"/>
    <col min="11542" max="11542" width="11.375" style="2" bestFit="1" customWidth="1"/>
    <col min="11543" max="11792" width="10" style="2"/>
    <col min="11793" max="11793" width="38.125" style="2" customWidth="1"/>
    <col min="11794" max="11794" width="10.125" style="2" bestFit="1" customWidth="1"/>
    <col min="11795" max="11795" width="10.375" style="2" bestFit="1" customWidth="1"/>
    <col min="11796" max="11796" width="15.625" style="2" bestFit="1" customWidth="1"/>
    <col min="11797" max="11797" width="2.5" style="2" customWidth="1"/>
    <col min="11798" max="11798" width="11.375" style="2" bestFit="1" customWidth="1"/>
    <col min="11799" max="12048" width="10" style="2"/>
    <col min="12049" max="12049" width="38.125" style="2" customWidth="1"/>
    <col min="12050" max="12050" width="10.125" style="2" bestFit="1" customWidth="1"/>
    <col min="12051" max="12051" width="10.375" style="2" bestFit="1" customWidth="1"/>
    <col min="12052" max="12052" width="15.625" style="2" bestFit="1" customWidth="1"/>
    <col min="12053" max="12053" width="2.5" style="2" customWidth="1"/>
    <col min="12054" max="12054" width="11.375" style="2" bestFit="1" customWidth="1"/>
    <col min="12055" max="12304" width="10" style="2"/>
    <col min="12305" max="12305" width="38.125" style="2" customWidth="1"/>
    <col min="12306" max="12306" width="10.125" style="2" bestFit="1" customWidth="1"/>
    <col min="12307" max="12307" width="10.375" style="2" bestFit="1" customWidth="1"/>
    <col min="12308" max="12308" width="15.625" style="2" bestFit="1" customWidth="1"/>
    <col min="12309" max="12309" width="2.5" style="2" customWidth="1"/>
    <col min="12310" max="12310" width="11.375" style="2" bestFit="1" customWidth="1"/>
    <col min="12311" max="12560" width="10" style="2"/>
    <col min="12561" max="12561" width="38.125" style="2" customWidth="1"/>
    <col min="12562" max="12562" width="10.125" style="2" bestFit="1" customWidth="1"/>
    <col min="12563" max="12563" width="10.375" style="2" bestFit="1" customWidth="1"/>
    <col min="12564" max="12564" width="15.625" style="2" bestFit="1" customWidth="1"/>
    <col min="12565" max="12565" width="2.5" style="2" customWidth="1"/>
    <col min="12566" max="12566" width="11.375" style="2" bestFit="1" customWidth="1"/>
    <col min="12567" max="12816" width="10" style="2"/>
    <col min="12817" max="12817" width="38.125" style="2" customWidth="1"/>
    <col min="12818" max="12818" width="10.125" style="2" bestFit="1" customWidth="1"/>
    <col min="12819" max="12819" width="10.375" style="2" bestFit="1" customWidth="1"/>
    <col min="12820" max="12820" width="15.625" style="2" bestFit="1" customWidth="1"/>
    <col min="12821" max="12821" width="2.5" style="2" customWidth="1"/>
    <col min="12822" max="12822" width="11.375" style="2" bestFit="1" customWidth="1"/>
    <col min="12823" max="13072" width="10" style="2"/>
    <col min="13073" max="13073" width="38.125" style="2" customWidth="1"/>
    <col min="13074" max="13074" width="10.125" style="2" bestFit="1" customWidth="1"/>
    <col min="13075" max="13075" width="10.375" style="2" bestFit="1" customWidth="1"/>
    <col min="13076" max="13076" width="15.625" style="2" bestFit="1" customWidth="1"/>
    <col min="13077" max="13077" width="2.5" style="2" customWidth="1"/>
    <col min="13078" max="13078" width="11.375" style="2" bestFit="1" customWidth="1"/>
    <col min="13079" max="13328" width="10" style="2"/>
    <col min="13329" max="13329" width="38.125" style="2" customWidth="1"/>
    <col min="13330" max="13330" width="10.125" style="2" bestFit="1" customWidth="1"/>
    <col min="13331" max="13331" width="10.375" style="2" bestFit="1" customWidth="1"/>
    <col min="13332" max="13332" width="15.625" style="2" bestFit="1" customWidth="1"/>
    <col min="13333" max="13333" width="2.5" style="2" customWidth="1"/>
    <col min="13334" max="13334" width="11.375" style="2" bestFit="1" customWidth="1"/>
    <col min="13335" max="13584" width="10" style="2"/>
    <col min="13585" max="13585" width="38.125" style="2" customWidth="1"/>
    <col min="13586" max="13586" width="10.125" style="2" bestFit="1" customWidth="1"/>
    <col min="13587" max="13587" width="10.375" style="2" bestFit="1" customWidth="1"/>
    <col min="13588" max="13588" width="15.625" style="2" bestFit="1" customWidth="1"/>
    <col min="13589" max="13589" width="2.5" style="2" customWidth="1"/>
    <col min="13590" max="13590" width="11.375" style="2" bestFit="1" customWidth="1"/>
    <col min="13591" max="13840" width="10" style="2"/>
    <col min="13841" max="13841" width="38.125" style="2" customWidth="1"/>
    <col min="13842" max="13842" width="10.125" style="2" bestFit="1" customWidth="1"/>
    <col min="13843" max="13843" width="10.375" style="2" bestFit="1" customWidth="1"/>
    <col min="13844" max="13844" width="15.625" style="2" bestFit="1" customWidth="1"/>
    <col min="13845" max="13845" width="2.5" style="2" customWidth="1"/>
    <col min="13846" max="13846" width="11.375" style="2" bestFit="1" customWidth="1"/>
    <col min="13847" max="14096" width="10" style="2"/>
    <col min="14097" max="14097" width="38.125" style="2" customWidth="1"/>
    <col min="14098" max="14098" width="10.125" style="2" bestFit="1" customWidth="1"/>
    <col min="14099" max="14099" width="10.375" style="2" bestFit="1" customWidth="1"/>
    <col min="14100" max="14100" width="15.625" style="2" bestFit="1" customWidth="1"/>
    <col min="14101" max="14101" width="2.5" style="2" customWidth="1"/>
    <col min="14102" max="14102" width="11.375" style="2" bestFit="1" customWidth="1"/>
    <col min="14103" max="14352" width="10" style="2"/>
    <col min="14353" max="14353" width="38.125" style="2" customWidth="1"/>
    <col min="14354" max="14354" width="10.125" style="2" bestFit="1" customWidth="1"/>
    <col min="14355" max="14355" width="10.375" style="2" bestFit="1" customWidth="1"/>
    <col min="14356" max="14356" width="15.625" style="2" bestFit="1" customWidth="1"/>
    <col min="14357" max="14357" width="2.5" style="2" customWidth="1"/>
    <col min="14358" max="14358" width="11.375" style="2" bestFit="1" customWidth="1"/>
    <col min="14359" max="14608" width="10" style="2"/>
    <col min="14609" max="14609" width="38.125" style="2" customWidth="1"/>
    <col min="14610" max="14610" width="10.125" style="2" bestFit="1" customWidth="1"/>
    <col min="14611" max="14611" width="10.375" style="2" bestFit="1" customWidth="1"/>
    <col min="14612" max="14612" width="15.625" style="2" bestFit="1" customWidth="1"/>
    <col min="14613" max="14613" width="2.5" style="2" customWidth="1"/>
    <col min="14614" max="14614" width="11.375" style="2" bestFit="1" customWidth="1"/>
    <col min="14615" max="14864" width="10" style="2"/>
    <col min="14865" max="14865" width="38.125" style="2" customWidth="1"/>
    <col min="14866" max="14866" width="10.125" style="2" bestFit="1" customWidth="1"/>
    <col min="14867" max="14867" width="10.375" style="2" bestFit="1" customWidth="1"/>
    <col min="14868" max="14868" width="15.625" style="2" bestFit="1" customWidth="1"/>
    <col min="14869" max="14869" width="2.5" style="2" customWidth="1"/>
    <col min="14870" max="14870" width="11.375" style="2" bestFit="1" customWidth="1"/>
    <col min="14871" max="15120" width="10" style="2"/>
    <col min="15121" max="15121" width="38.125" style="2" customWidth="1"/>
    <col min="15122" max="15122" width="10.125" style="2" bestFit="1" customWidth="1"/>
    <col min="15123" max="15123" width="10.375" style="2" bestFit="1" customWidth="1"/>
    <col min="15124" max="15124" width="15.625" style="2" bestFit="1" customWidth="1"/>
    <col min="15125" max="15125" width="2.5" style="2" customWidth="1"/>
    <col min="15126" max="15126" width="11.375" style="2" bestFit="1" customWidth="1"/>
    <col min="15127" max="15376" width="10" style="2"/>
    <col min="15377" max="15377" width="38.125" style="2" customWidth="1"/>
    <col min="15378" max="15378" width="10.125" style="2" bestFit="1" customWidth="1"/>
    <col min="15379" max="15379" width="10.375" style="2" bestFit="1" customWidth="1"/>
    <col min="15380" max="15380" width="15.625" style="2" bestFit="1" customWidth="1"/>
    <col min="15381" max="15381" width="2.5" style="2" customWidth="1"/>
    <col min="15382" max="15382" width="11.375" style="2" bestFit="1" customWidth="1"/>
    <col min="15383" max="15632" width="10" style="2"/>
    <col min="15633" max="15633" width="38.125" style="2" customWidth="1"/>
    <col min="15634" max="15634" width="10.125" style="2" bestFit="1" customWidth="1"/>
    <col min="15635" max="15635" width="10.375" style="2" bestFit="1" customWidth="1"/>
    <col min="15636" max="15636" width="15.625" style="2" bestFit="1" customWidth="1"/>
    <col min="15637" max="15637" width="2.5" style="2" customWidth="1"/>
    <col min="15638" max="15638" width="11.375" style="2" bestFit="1" customWidth="1"/>
    <col min="15639" max="15888" width="10" style="2"/>
    <col min="15889" max="15889" width="38.125" style="2" customWidth="1"/>
    <col min="15890" max="15890" width="10.125" style="2" bestFit="1" customWidth="1"/>
    <col min="15891" max="15891" width="10.375" style="2" bestFit="1" customWidth="1"/>
    <col min="15892" max="15892" width="15.625" style="2" bestFit="1" customWidth="1"/>
    <col min="15893" max="15893" width="2.5" style="2" customWidth="1"/>
    <col min="15894" max="15894" width="11.375" style="2" bestFit="1" customWidth="1"/>
    <col min="15895" max="16144" width="10" style="2"/>
    <col min="16145" max="16145" width="38.125" style="2" customWidth="1"/>
    <col min="16146" max="16146" width="10.125" style="2" bestFit="1" customWidth="1"/>
    <col min="16147" max="16147" width="10.375" style="2" bestFit="1" customWidth="1"/>
    <col min="16148" max="16148" width="15.625" style="2" bestFit="1" customWidth="1"/>
    <col min="16149" max="16149" width="2.5" style="2" customWidth="1"/>
    <col min="16150" max="16150" width="11.375" style="2" bestFit="1" customWidth="1"/>
    <col min="16151" max="16384" width="10" style="2"/>
  </cols>
  <sheetData>
    <row r="1" spans="1:36" ht="23.25" x14ac:dyDescent="0.35">
      <c r="A1" s="71" t="s">
        <v>38</v>
      </c>
      <c r="B1" s="71"/>
      <c r="C1" s="71"/>
      <c r="D1" s="7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Z1" s="3" t="s">
        <v>0</v>
      </c>
      <c r="AA1" s="4"/>
      <c r="AB1" s="5"/>
      <c r="AC1" s="5"/>
      <c r="AD1" s="5"/>
      <c r="AE1" s="4"/>
    </row>
    <row r="2" spans="1:36" ht="20.25" x14ac:dyDescent="0.3">
      <c r="A2" s="72" t="s">
        <v>1</v>
      </c>
      <c r="B2" s="72"/>
      <c r="C2" s="72"/>
      <c r="D2" s="7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Z2" s="7">
        <v>100</v>
      </c>
      <c r="AA2" s="4" t="s">
        <v>2</v>
      </c>
      <c r="AB2" s="5"/>
      <c r="AC2" s="5"/>
      <c r="AD2" s="5"/>
      <c r="AE2" s="4"/>
      <c r="AF2" s="8"/>
    </row>
    <row r="3" spans="1:36" ht="15" x14ac:dyDescent="0.2"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C3" s="5"/>
      <c r="AD3" s="5"/>
      <c r="AE3" s="4"/>
    </row>
    <row r="4" spans="1:36" x14ac:dyDescent="0.25">
      <c r="A4" s="9" t="s">
        <v>3</v>
      </c>
      <c r="B4" s="10"/>
      <c r="C4" s="11"/>
      <c r="D4" s="12">
        <v>20</v>
      </c>
      <c r="E4" s="13" t="s">
        <v>4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Z4" s="14" t="s">
        <v>5</v>
      </c>
      <c r="AA4" s="5"/>
      <c r="AB4" s="5"/>
      <c r="AC4" s="5"/>
      <c r="AD4" s="5"/>
      <c r="AE4" s="4"/>
    </row>
    <row r="5" spans="1:36" x14ac:dyDescent="0.25">
      <c r="A5" s="9" t="s">
        <v>6</v>
      </c>
      <c r="B5" s="10"/>
      <c r="C5" s="11"/>
      <c r="D5" s="15">
        <v>130</v>
      </c>
      <c r="Z5" s="5"/>
      <c r="AA5" s="3" t="s">
        <v>7</v>
      </c>
      <c r="AB5" s="17" t="s">
        <v>8</v>
      </c>
      <c r="AC5" s="3" t="s">
        <v>7</v>
      </c>
      <c r="AD5" s="17" t="s">
        <v>8</v>
      </c>
      <c r="AE5" s="3"/>
      <c r="AF5" s="18" t="s">
        <v>9</v>
      </c>
      <c r="AG5" s="8"/>
      <c r="AH5" s="8"/>
      <c r="AI5" s="8"/>
      <c r="AJ5" s="8"/>
    </row>
    <row r="6" spans="1:36" x14ac:dyDescent="0.25">
      <c r="A6" s="9" t="s">
        <v>10</v>
      </c>
      <c r="B6" s="10"/>
      <c r="C6" s="11"/>
      <c r="D6" s="19">
        <v>0.28000000000000003</v>
      </c>
      <c r="Z6" s="20"/>
      <c r="AA6" s="3" t="s">
        <v>11</v>
      </c>
      <c r="AB6" s="17" t="s">
        <v>11</v>
      </c>
      <c r="AC6" s="3" t="s">
        <v>12</v>
      </c>
      <c r="AD6" s="17" t="s">
        <v>12</v>
      </c>
      <c r="AE6" s="3"/>
      <c r="AF6" s="8"/>
      <c r="AG6" s="21" t="s">
        <v>7</v>
      </c>
      <c r="AH6" s="22" t="s">
        <v>8</v>
      </c>
      <c r="AI6" s="21" t="s">
        <v>7</v>
      </c>
      <c r="AJ6" s="22" t="s">
        <v>8</v>
      </c>
    </row>
    <row r="7" spans="1:36" x14ac:dyDescent="0.25">
      <c r="A7" s="9" t="s">
        <v>13</v>
      </c>
      <c r="B7" s="10"/>
      <c r="C7" s="11"/>
      <c r="D7" s="12">
        <v>0.45</v>
      </c>
      <c r="Z7" s="3" t="s">
        <v>2</v>
      </c>
      <c r="AA7" s="23">
        <v>0.35</v>
      </c>
      <c r="AB7" s="24">
        <f>1-AA7</f>
        <v>0.65</v>
      </c>
      <c r="AC7" s="25">
        <f>$Z$2*AA7</f>
        <v>35</v>
      </c>
      <c r="AD7" s="25">
        <f>$Z$2*AB7</f>
        <v>65</v>
      </c>
      <c r="AE7" s="25"/>
      <c r="AF7" s="26"/>
      <c r="AG7" s="21" t="s">
        <v>11</v>
      </c>
      <c r="AH7" s="22" t="s">
        <v>11</v>
      </c>
      <c r="AI7" s="21" t="s">
        <v>12</v>
      </c>
      <c r="AJ7" s="22" t="s">
        <v>12</v>
      </c>
    </row>
    <row r="8" spans="1:36" x14ac:dyDescent="0.25">
      <c r="A8" s="9"/>
      <c r="B8" s="10"/>
      <c r="C8" s="10"/>
      <c r="D8" s="10"/>
      <c r="Z8" s="3" t="s">
        <v>14</v>
      </c>
      <c r="AA8" s="23">
        <v>0.01</v>
      </c>
      <c r="AB8" s="5"/>
      <c r="AC8" s="27"/>
      <c r="AD8" s="25">
        <f>AD7*AA8</f>
        <v>0.65</v>
      </c>
      <c r="AE8" s="25"/>
      <c r="AF8" s="21" t="s">
        <v>2</v>
      </c>
      <c r="AG8" s="28">
        <v>0.35</v>
      </c>
      <c r="AH8" s="29">
        <f>1-AG8</f>
        <v>0.65</v>
      </c>
      <c r="AI8" s="30">
        <f>$Z$2*AG8</f>
        <v>35</v>
      </c>
      <c r="AJ8" s="30">
        <f>$Z$2*AH8</f>
        <v>65</v>
      </c>
    </row>
    <row r="9" spans="1:36" s="9" customFormat="1" x14ac:dyDescent="0.25">
      <c r="B9" s="31"/>
      <c r="C9" s="32" t="s">
        <v>15</v>
      </c>
      <c r="D9" s="32" t="s">
        <v>16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5"/>
      <c r="Z9" s="3" t="s">
        <v>17</v>
      </c>
      <c r="AA9" s="23">
        <v>0.14000000000000001</v>
      </c>
      <c r="AB9" s="24">
        <f>1-AA9</f>
        <v>0.86</v>
      </c>
      <c r="AC9" s="34">
        <f>AD9/AB9*AA9</f>
        <v>10.475581395348838</v>
      </c>
      <c r="AD9" s="34">
        <f>AD7-AD8</f>
        <v>64.349999999999994</v>
      </c>
      <c r="AE9" s="34"/>
      <c r="AF9" s="21" t="s">
        <v>18</v>
      </c>
      <c r="AG9" s="28">
        <v>0</v>
      </c>
      <c r="AH9" s="8"/>
      <c r="AI9" s="35"/>
      <c r="AJ9" s="30">
        <f>AJ8*AG9</f>
        <v>0</v>
      </c>
    </row>
    <row r="10" spans="1:36" s="9" customFormat="1" x14ac:dyDescent="0.25">
      <c r="A10" s="36"/>
      <c r="B10" s="37" t="s">
        <v>19</v>
      </c>
      <c r="C10" s="38" t="s">
        <v>4</v>
      </c>
      <c r="D10" s="38" t="s">
        <v>4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5"/>
      <c r="Z10" s="5" t="s">
        <v>20</v>
      </c>
      <c r="AA10" s="5"/>
      <c r="AB10" s="5"/>
      <c r="AC10" s="5"/>
      <c r="AD10" s="40">
        <f>AD9+AC9</f>
        <v>74.825581395348834</v>
      </c>
      <c r="AE10" s="34"/>
      <c r="AF10" s="21" t="s">
        <v>17</v>
      </c>
      <c r="AG10" s="28">
        <f>D6</f>
        <v>0.28000000000000003</v>
      </c>
      <c r="AH10" s="29">
        <f>1-AG10</f>
        <v>0.72</v>
      </c>
      <c r="AI10" s="41">
        <f>AJ10/AH10*AG10</f>
        <v>25.277777777777782</v>
      </c>
      <c r="AJ10" s="41">
        <f>AJ8-AJ9</f>
        <v>65</v>
      </c>
    </row>
    <row r="11" spans="1:36" s="9" customFormat="1" x14ac:dyDescent="0.25">
      <c r="A11" s="9" t="str">
        <f>"Markterlös bei "&amp;D6*100&amp;"% Kornfeuchte"</f>
        <v>Markterlös bei 28% Kornfeuchte</v>
      </c>
      <c r="B11" s="42">
        <f>D5*AJ11/100</f>
        <v>117.36111111111111</v>
      </c>
      <c r="C11" s="43">
        <f>(35-D6*100)*D7+D4</f>
        <v>23.15</v>
      </c>
      <c r="D11" s="44">
        <f>C11*B11</f>
        <v>2716.9097222222222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5"/>
      <c r="Z11" s="5"/>
      <c r="AA11" s="5"/>
      <c r="AC11" s="46"/>
      <c r="AD11" s="5"/>
      <c r="AE11" s="4"/>
      <c r="AF11" s="8" t="s">
        <v>20</v>
      </c>
      <c r="AG11" s="8"/>
      <c r="AH11" s="8"/>
      <c r="AI11" s="8"/>
      <c r="AJ11" s="41">
        <f>AJ10+AI10</f>
        <v>90.277777777777786</v>
      </c>
    </row>
    <row r="12" spans="1:36" s="9" customFormat="1" ht="18.75" x14ac:dyDescent="0.3">
      <c r="A12" s="47" t="s">
        <v>21</v>
      </c>
      <c r="B12" s="48">
        <f>D5</f>
        <v>130</v>
      </c>
      <c r="C12" s="49">
        <f>D4</f>
        <v>20</v>
      </c>
      <c r="D12" s="49">
        <f>C12*B12</f>
        <v>2600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5"/>
      <c r="AA12" s="50"/>
      <c r="AB12" s="51"/>
      <c r="AC12" s="3"/>
      <c r="AD12" s="17"/>
      <c r="AE12" s="3"/>
      <c r="AF12" s="52"/>
      <c r="AG12" s="52"/>
      <c r="AH12" s="52"/>
      <c r="AI12" s="52"/>
      <c r="AJ12" s="52"/>
    </row>
    <row r="13" spans="1:36" s="9" customFormat="1" x14ac:dyDescent="0.25">
      <c r="A13" s="9" t="s">
        <v>22</v>
      </c>
      <c r="B13" s="53"/>
      <c r="C13" s="11"/>
      <c r="D13" s="11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5"/>
      <c r="Z13" s="14" t="s">
        <v>23</v>
      </c>
      <c r="AA13" s="5"/>
      <c r="AB13" s="5"/>
      <c r="AC13" s="17"/>
      <c r="AD13" s="5"/>
      <c r="AE13" s="4"/>
      <c r="AF13" s="52"/>
      <c r="AG13" s="52"/>
      <c r="AH13" s="52"/>
      <c r="AI13" s="52"/>
      <c r="AJ13" s="52"/>
    </row>
    <row r="14" spans="1:36" s="9" customFormat="1" x14ac:dyDescent="0.25">
      <c r="A14" s="54" t="s">
        <v>24</v>
      </c>
      <c r="B14" s="53"/>
      <c r="C14" s="11"/>
      <c r="D14" s="12">
        <v>180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5"/>
      <c r="Z14" s="5" t="str">
        <f>"Beispiel mit "&amp;Z2&amp;" kg Nassware"</f>
        <v>Beispiel mit 100 kg Nassware</v>
      </c>
      <c r="AA14" s="5"/>
      <c r="AB14" s="55"/>
      <c r="AC14" s="5"/>
      <c r="AD14" s="5"/>
      <c r="AE14" s="4"/>
      <c r="AF14" s="52"/>
      <c r="AG14" s="52"/>
      <c r="AH14" s="52"/>
      <c r="AI14" s="52"/>
      <c r="AJ14" s="52"/>
    </row>
    <row r="15" spans="1:36" s="9" customFormat="1" x14ac:dyDescent="0.25">
      <c r="A15" s="54" t="s">
        <v>25</v>
      </c>
      <c r="B15" s="53">
        <f>B11</f>
        <v>117.36111111111111</v>
      </c>
      <c r="C15" s="12">
        <v>0.5</v>
      </c>
      <c r="D15" s="11">
        <f>C15*B15</f>
        <v>58.680555555555557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5"/>
      <c r="Z15" s="3" t="s">
        <v>2</v>
      </c>
      <c r="AA15" s="56">
        <f>$AA$7</f>
        <v>0.35</v>
      </c>
      <c r="AB15" s="56">
        <f t="shared" ref="AB15:AC15" si="0">$AA$7</f>
        <v>0.35</v>
      </c>
      <c r="AC15" s="56">
        <f t="shared" si="0"/>
        <v>0.35</v>
      </c>
      <c r="AD15" s="5"/>
      <c r="AE15" s="4"/>
      <c r="AF15" s="52"/>
      <c r="AG15" s="52"/>
      <c r="AH15" s="52"/>
      <c r="AI15" s="52"/>
      <c r="AJ15" s="52"/>
    </row>
    <row r="16" spans="1:36" s="9" customFormat="1" x14ac:dyDescent="0.25">
      <c r="A16" s="54" t="s">
        <v>26</v>
      </c>
      <c r="B16" s="53"/>
      <c r="C16" s="11"/>
      <c r="D16" s="12">
        <v>60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5"/>
      <c r="Z16" s="4" t="s">
        <v>17</v>
      </c>
      <c r="AA16" s="56">
        <f>$AA$9</f>
        <v>0.14000000000000001</v>
      </c>
      <c r="AB16" s="56">
        <v>0.14000000000000001</v>
      </c>
      <c r="AC16" s="56">
        <v>0.14000000000000001</v>
      </c>
      <c r="AD16" s="5"/>
      <c r="AE16" s="4"/>
      <c r="AF16" s="52"/>
      <c r="AG16" s="52"/>
      <c r="AH16" s="52"/>
      <c r="AI16" s="52"/>
      <c r="AJ16" s="52"/>
    </row>
    <row r="17" spans="1:36" s="9" customFormat="1" x14ac:dyDescent="0.25">
      <c r="B17" s="53"/>
      <c r="C17" s="11"/>
      <c r="D17" s="11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5"/>
      <c r="Z17" s="5" t="s">
        <v>27</v>
      </c>
      <c r="AA17" s="50">
        <f>AA15-AA16</f>
        <v>0.20999999999999996</v>
      </c>
      <c r="AB17" s="50">
        <f t="shared" ref="AB17:AC17" si="1">AB15-AB16</f>
        <v>0.20999999999999996</v>
      </c>
      <c r="AC17" s="50">
        <f t="shared" si="1"/>
        <v>0.20999999999999996</v>
      </c>
      <c r="AD17" s="5"/>
      <c r="AE17" s="4"/>
      <c r="AF17" s="52"/>
      <c r="AG17" s="52"/>
      <c r="AH17" s="52"/>
      <c r="AI17" s="52"/>
      <c r="AJ17" s="52"/>
    </row>
    <row r="18" spans="1:36" s="9" customFormat="1" x14ac:dyDescent="0.25">
      <c r="A18" s="9" t="s">
        <v>28</v>
      </c>
      <c r="B18" s="53"/>
      <c r="C18" s="11"/>
      <c r="D18" s="11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5"/>
      <c r="Z18" s="4" t="s">
        <v>29</v>
      </c>
      <c r="AA18" s="57">
        <v>1.2</v>
      </c>
      <c r="AB18" s="57">
        <v>1.25</v>
      </c>
      <c r="AC18" s="57">
        <v>1.3</v>
      </c>
      <c r="AD18" s="5"/>
      <c r="AE18" s="4"/>
      <c r="AF18" s="52"/>
      <c r="AG18" s="52"/>
      <c r="AH18" s="52"/>
      <c r="AI18" s="52"/>
      <c r="AJ18" s="52"/>
    </row>
    <row r="19" spans="1:36" s="9" customFormat="1" x14ac:dyDescent="0.25">
      <c r="A19" s="54" t="s">
        <v>30</v>
      </c>
      <c r="B19" s="53"/>
      <c r="C19" s="11"/>
      <c r="D19" s="12">
        <v>150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5"/>
      <c r="Z19" s="5" t="s">
        <v>31</v>
      </c>
      <c r="AA19" s="58">
        <f>AA17*AA18</f>
        <v>0.25199999999999995</v>
      </c>
      <c r="AB19" s="58">
        <f>AB17*AB18</f>
        <v>0.26249999999999996</v>
      </c>
      <c r="AC19" s="58">
        <f t="shared" ref="AC19" si="2">AC17*AC18</f>
        <v>0.27299999999999996</v>
      </c>
      <c r="AD19" s="5"/>
      <c r="AE19" s="4"/>
      <c r="AF19" s="52"/>
      <c r="AG19" s="52"/>
      <c r="AH19" s="52"/>
      <c r="AI19" s="52"/>
      <c r="AJ19" s="52"/>
    </row>
    <row r="20" spans="1:36" s="9" customFormat="1" x14ac:dyDescent="0.25">
      <c r="A20" s="54" t="s">
        <v>32</v>
      </c>
      <c r="B20" s="53"/>
      <c r="C20" s="11"/>
      <c r="D20" s="12">
        <v>50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5"/>
      <c r="Z20" s="5" t="s">
        <v>33</v>
      </c>
      <c r="AA20" s="58">
        <f>1-AA19</f>
        <v>0.748</v>
      </c>
      <c r="AB20" s="58">
        <f>1-AB19</f>
        <v>0.73750000000000004</v>
      </c>
      <c r="AC20" s="58">
        <f t="shared" ref="AC20" si="3">1-AC19</f>
        <v>0.72700000000000009</v>
      </c>
      <c r="AD20" s="5"/>
      <c r="AE20" s="4"/>
      <c r="AF20" s="52"/>
      <c r="AG20" s="52"/>
      <c r="AH20" s="52"/>
      <c r="AI20" s="52"/>
      <c r="AJ20" s="52"/>
    </row>
    <row r="21" spans="1:36" s="9" customFormat="1" x14ac:dyDescent="0.25">
      <c r="B21" s="53"/>
      <c r="C21" s="11"/>
      <c r="D21" s="11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5"/>
      <c r="Z21" s="5" t="s">
        <v>34</v>
      </c>
      <c r="AA21" s="40">
        <f>AA20*$Z$2</f>
        <v>74.8</v>
      </c>
      <c r="AB21" s="40">
        <f>AB20*$Z$2</f>
        <v>73.75</v>
      </c>
      <c r="AC21" s="40">
        <f t="shared" ref="AC21" si="4">AC20*$Z$2</f>
        <v>72.7</v>
      </c>
      <c r="AD21" s="5"/>
      <c r="AE21" s="4"/>
      <c r="AF21" s="52"/>
      <c r="AG21" s="52"/>
      <c r="AH21" s="52"/>
      <c r="AI21" s="52"/>
      <c r="AJ21" s="52"/>
    </row>
    <row r="22" spans="1:36" s="9" customFormat="1" x14ac:dyDescent="0.25">
      <c r="A22" s="59" t="str">
        <f>"Vergleichspreis/ha ("&amp;D6*100&amp;"% Feuchte) wenn als Silomais verkauft wird:"</f>
        <v>Vergleichspreis/ha (28% Feuchte) wenn als Silomais verkauft wird:</v>
      </c>
      <c r="B22" s="60"/>
      <c r="C22" s="61"/>
      <c r="D22" s="61">
        <f>D11-D14-D15-D16+D19+D20</f>
        <v>2618.2291666666665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5"/>
      <c r="Z22" s="5" t="s">
        <v>35</v>
      </c>
      <c r="AA22" s="62">
        <f>AA21-$AD$10</f>
        <v>-2.5581395348837077E-2</v>
      </c>
      <c r="AB22" s="62">
        <f>AB21-$AD$10</f>
        <v>-1.0755813953488342</v>
      </c>
      <c r="AC22" s="62">
        <f t="shared" ref="AC22" si="5">AC21-$AD$10</f>
        <v>-2.1255813953488314</v>
      </c>
      <c r="AD22" s="5"/>
      <c r="AE22" s="4"/>
      <c r="AF22" s="52"/>
      <c r="AG22" s="52"/>
      <c r="AH22" s="52"/>
      <c r="AI22" s="52"/>
      <c r="AJ22" s="52"/>
    </row>
    <row r="23" spans="1:36" s="9" customFormat="1" ht="18.75" x14ac:dyDescent="0.3">
      <c r="A23" s="47" t="s">
        <v>36</v>
      </c>
      <c r="B23" s="48"/>
      <c r="C23" s="49"/>
      <c r="D23" s="49">
        <f>D12-D14-D15-D16+D19+D20</f>
        <v>2501.3194444444443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5"/>
      <c r="Z23" s="5" t="s">
        <v>37</v>
      </c>
      <c r="AA23" s="63">
        <f>(AA21-$AD$10)/$AD$10</f>
        <v>-3.4188034188034015E-4</v>
      </c>
      <c r="AB23" s="63">
        <f>(AB21-$AD$10)/$AD$10</f>
        <v>-1.4374514374514336E-2</v>
      </c>
      <c r="AC23" s="63">
        <f t="shared" ref="AC23" si="6">(AC21-$AD$10)/$AD$10</f>
        <v>-2.8407148407148329E-2</v>
      </c>
      <c r="AD23" s="5"/>
      <c r="AE23" s="4"/>
      <c r="AF23" s="52"/>
      <c r="AG23" s="52"/>
      <c r="AH23" s="52"/>
      <c r="AI23" s="52"/>
      <c r="AJ23" s="52"/>
    </row>
    <row r="24" spans="1:36" s="9" customFormat="1" x14ac:dyDescent="0.25">
      <c r="A24" s="51"/>
      <c r="B24" s="64"/>
      <c r="C24" s="65"/>
      <c r="D24" s="6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5"/>
      <c r="Z24" s="5"/>
      <c r="AB24" s="5"/>
      <c r="AC24" s="5"/>
      <c r="AD24" s="5"/>
      <c r="AE24" s="4"/>
      <c r="AF24" s="52"/>
      <c r="AG24" s="52"/>
      <c r="AH24" s="52"/>
      <c r="AI24" s="52"/>
      <c r="AJ24" s="52"/>
    </row>
    <row r="25" spans="1:36" s="67" customFormat="1" ht="12.75" x14ac:dyDescent="0.2">
      <c r="A25" s="2"/>
      <c r="B25" s="66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2"/>
      <c r="Z25" s="2"/>
      <c r="AA25" s="2"/>
      <c r="AB25" s="2"/>
      <c r="AC25" s="2"/>
      <c r="AD25" s="2"/>
      <c r="AE25" s="68"/>
      <c r="AF25" s="6"/>
      <c r="AG25" s="6"/>
      <c r="AH25" s="6"/>
      <c r="AI25" s="6"/>
      <c r="AJ25" s="6"/>
    </row>
    <row r="26" spans="1:36" s="67" customFormat="1" ht="12.75" x14ac:dyDescent="0.2">
      <c r="A26" s="2"/>
      <c r="B26" s="66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2"/>
      <c r="Z26" s="2"/>
      <c r="AA26" s="2"/>
      <c r="AB26" s="2"/>
      <c r="AC26" s="2"/>
      <c r="AD26" s="2"/>
      <c r="AE26" s="68"/>
      <c r="AF26" s="6"/>
      <c r="AG26" s="6"/>
      <c r="AH26" s="6"/>
      <c r="AI26" s="6"/>
      <c r="AJ26" s="6"/>
    </row>
    <row r="27" spans="1:36" s="67" customFormat="1" ht="12.75" x14ac:dyDescent="0.2">
      <c r="A27" s="2"/>
      <c r="B27" s="66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2"/>
      <c r="Z27" s="2"/>
      <c r="AA27" s="2"/>
      <c r="AB27" s="2"/>
      <c r="AC27" s="2"/>
      <c r="AD27" s="2"/>
      <c r="AE27" s="68"/>
      <c r="AF27" s="6"/>
      <c r="AG27" s="6"/>
      <c r="AH27" s="6"/>
      <c r="AI27" s="6"/>
      <c r="AJ27" s="6"/>
    </row>
    <row r="28" spans="1:36" s="67" customFormat="1" ht="12.75" x14ac:dyDescent="0.2">
      <c r="A28" s="2"/>
      <c r="B28" s="66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2"/>
      <c r="Z28" s="2"/>
      <c r="AA28" s="2"/>
      <c r="AB28" s="2"/>
      <c r="AC28" s="2"/>
      <c r="AD28" s="2"/>
      <c r="AE28" s="68"/>
      <c r="AF28" s="6"/>
      <c r="AG28" s="6"/>
      <c r="AH28" s="6"/>
      <c r="AI28" s="6"/>
      <c r="AJ28" s="6"/>
    </row>
    <row r="29" spans="1:36" s="67" customFormat="1" ht="12.75" x14ac:dyDescent="0.2">
      <c r="A29" s="2"/>
      <c r="B29" s="66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2"/>
      <c r="Z29" s="2"/>
      <c r="AA29" s="2"/>
      <c r="AB29" s="2"/>
      <c r="AC29" s="2"/>
      <c r="AD29" s="2"/>
      <c r="AE29" s="68"/>
      <c r="AF29" s="6"/>
      <c r="AG29" s="6"/>
      <c r="AH29" s="6"/>
      <c r="AI29" s="6"/>
      <c r="AJ29" s="6"/>
    </row>
    <row r="30" spans="1:36" s="67" customFormat="1" ht="12.75" x14ac:dyDescent="0.2">
      <c r="A30" s="2"/>
      <c r="B30" s="66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2"/>
      <c r="Z30" s="2"/>
      <c r="AA30" s="2"/>
      <c r="AB30" s="2"/>
      <c r="AC30" s="2"/>
      <c r="AD30" s="2"/>
      <c r="AE30" s="68"/>
      <c r="AF30" s="6"/>
      <c r="AG30" s="6"/>
      <c r="AH30" s="6"/>
      <c r="AI30" s="6"/>
      <c r="AJ30" s="6"/>
    </row>
    <row r="31" spans="1:36" ht="12.75" x14ac:dyDescent="0.2"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</row>
    <row r="32" spans="1:36" ht="12.75" x14ac:dyDescent="0.2"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</row>
  </sheetData>
  <mergeCells count="2">
    <mergeCell ref="A1:D1"/>
    <mergeCell ref="A2:D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Was darf Mais kosten 2022</vt:lpstr>
      <vt:lpstr>'Was darf Mais kosten 2022'!Druckbereich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 Mittermaier</dc:creator>
  <cp:lastModifiedBy>Alfons Mittermaier</cp:lastModifiedBy>
  <dcterms:created xsi:type="dcterms:W3CDTF">2021-09-23T09:50:51Z</dcterms:created>
  <dcterms:modified xsi:type="dcterms:W3CDTF">2022-08-10T15:02:44Z</dcterms:modified>
</cp:coreProperties>
</file>